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2">'equity'!$A$1:$K$50</definedName>
    <definedName name="_xlnm.Print_Area" localSheetId="1">'pl'!$A$1:$E$41</definedName>
  </definedNames>
  <calcPr fullCalcOnLoad="1"/>
</workbook>
</file>

<file path=xl/sharedStrings.xml><?xml version="1.0" encoding="utf-8"?>
<sst xmlns="http://schemas.openxmlformats.org/spreadsheetml/2006/main" count="177" uniqueCount="135">
  <si>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</si>
  <si>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</si>
  <si>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</si>
  <si>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</si>
  <si>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</si>
  <si>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</si>
  <si>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</si>
  <si>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</si>
  <si>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</si>
  <si>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</si>
  <si>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</si>
  <si>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</si>
  <si>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</si>
  <si>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</si>
  <si>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</si>
  <si>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</si>
  <si>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</si>
  <si>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</si>
  <si>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</si>
  <si>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</si>
  <si>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</si>
  <si>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</si>
  <si>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</si>
  <si>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</si>
  <si>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</si>
  <si>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</si>
  <si>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</si>
  <si>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</si>
  <si>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</si>
  <si>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 xml:space="preserve">CONDENSED CONSOLIDATED CASH FLOW STATEMENT </t>
  </si>
  <si>
    <t>As at</t>
  </si>
  <si>
    <t>Unaudited</t>
  </si>
  <si>
    <t xml:space="preserve">As at </t>
  </si>
  <si>
    <t>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</si>
  <si>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</si>
  <si>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</si>
  <si>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</si>
  <si>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</si>
  <si>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</si>
  <si>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</si>
  <si>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</si>
  <si>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</si>
  <si>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</si>
  <si>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</si>
  <si>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</si>
  <si>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</si>
  <si>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</si>
  <si>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Share of profit of associate</t>
  </si>
  <si>
    <t>Interest income</t>
  </si>
  <si>
    <t>Receivables</t>
  </si>
  <si>
    <t>Payables</t>
  </si>
  <si>
    <t>Income Tax paid</t>
  </si>
  <si>
    <t>Income Tax refunded</t>
  </si>
  <si>
    <t>Proceeds from disposal of property, plant and equipment</t>
  </si>
  <si>
    <t>Purchase of property, plant and equipment</t>
  </si>
  <si>
    <t>CASH EQUIVALENTS</t>
  </si>
  <si>
    <t>CASH AND CASH EQUIVALENTS AT END</t>
  </si>
  <si>
    <t>Adjustments for :</t>
  </si>
  <si>
    <t>Deferred tax assets</t>
  </si>
  <si>
    <t>Dividend paid</t>
  </si>
  <si>
    <t>OF THE PERIOD</t>
  </si>
  <si>
    <t xml:space="preserve">CASH AND CASH EQUIVALENTS AT BEGINNING </t>
  </si>
  <si>
    <t>period</t>
  </si>
  <si>
    <t>31.07.2006</t>
  </si>
  <si>
    <t>Short term accumulated compensated absences</t>
  </si>
  <si>
    <t>Cash generated from operations</t>
  </si>
  <si>
    <t>Net cash from operating activities</t>
  </si>
  <si>
    <t>Cost of sales</t>
  </si>
  <si>
    <t>Gross Profit</t>
  </si>
  <si>
    <t>Other income</t>
  </si>
  <si>
    <t>Share of profit of associates</t>
  </si>
  <si>
    <t>Attributable to:</t>
  </si>
  <si>
    <t>Equity holders of the parent</t>
  </si>
  <si>
    <t>Basic</t>
  </si>
  <si>
    <t>Diluted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</si>
  <si>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</si>
  <si>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</si>
  <si>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</si>
  <si>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</si>
  <si>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</si>
  <si>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</si>
  <si>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</si>
  <si>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</si>
  <si>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</si>
  <si>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</si>
  <si>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</si>
  <si>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</si>
  <si>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</si>
  <si>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</si>
  <si>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 1 August 2006</t>
  </si>
  <si>
    <t>Attributable  to Equity Holders of the Parent</t>
  </si>
  <si>
    <t xml:space="preserve">Minority </t>
  </si>
  <si>
    <t>Interest</t>
  </si>
  <si>
    <t xml:space="preserve">Total </t>
  </si>
  <si>
    <t>Equity</t>
  </si>
  <si>
    <t>Investment property</t>
  </si>
  <si>
    <t>(restated)</t>
  </si>
  <si>
    <t>Non- Current Assets as held for sale</t>
  </si>
  <si>
    <t>At 1 August 2005 (restated)</t>
  </si>
  <si>
    <t>Selling and Administrative expenses</t>
  </si>
  <si>
    <t xml:space="preserve">At 1 August 2005 </t>
  </si>
  <si>
    <t>As previously stated</t>
  </si>
  <si>
    <t>Prior year adjustments</t>
  </si>
  <si>
    <t>- effects of adopting FRS 140</t>
  </si>
  <si>
    <t>At 1 August 2006 (restated)</t>
  </si>
  <si>
    <t>(Loss)/Profit before taxation</t>
  </si>
  <si>
    <t>(Loss)/Profit for the period</t>
  </si>
  <si>
    <t>N/A</t>
  </si>
  <si>
    <t>Loss/ (Gain) on disposal of plant &amp; equipment</t>
  </si>
  <si>
    <t xml:space="preserve">(Loss)/Earnings per share attributable </t>
  </si>
  <si>
    <t>to equity holders of the parent:</t>
  </si>
  <si>
    <t>Operating profit before working capital changes</t>
  </si>
  <si>
    <t>Obsolete inventory</t>
  </si>
  <si>
    <t>30.04.2007</t>
  </si>
  <si>
    <t>CONDENSED CONSOLIDATED INCOME STATEMENTS FOR THE QUARTER ENDED 30 APRIL 2007</t>
  </si>
  <si>
    <t>3rd Quarter</t>
  </si>
  <si>
    <t>9 Months Ended</t>
  </si>
  <si>
    <t>ENDED 30 APRIL 2007</t>
  </si>
  <si>
    <t>At 30 April 2006 (restated)</t>
  </si>
  <si>
    <t>At 30 April 2007</t>
  </si>
  <si>
    <t>FOR THE QUARTER ENDED 30 APRIL 2007</t>
  </si>
  <si>
    <t>9 months ended</t>
  </si>
  <si>
    <t>30 April 2007</t>
  </si>
  <si>
    <t>30 April 2006</t>
  </si>
  <si>
    <t>Dividend</t>
  </si>
  <si>
    <t>Net loss for the nine (9) months</t>
  </si>
  <si>
    <t>Net profit for the nine (9) months</t>
  </si>
  <si>
    <t>The condensed consolidated statement of changes in equity should be read in conjunction with the audited financial statements for the year ended 31 July 2006.</t>
  </si>
  <si>
    <t>The condensed consolidated income statement should be read in conjunction with the audited financial statements for the year ended 31 July 2006.</t>
  </si>
  <si>
    <t>The condensed consolidated balance sheet should be read in conjunction with the audited financial statements for the year ended 31 July 2006.</t>
  </si>
  <si>
    <t>The condensed consolidated cash flow statement should be read in conjunction with the audited financial statements for the year ended 31 July 2006.</t>
  </si>
  <si>
    <t>Deposits with financial institutions</t>
  </si>
  <si>
    <t>Deposits place with financial institution</t>
  </si>
  <si>
    <t>Net cash (used in)/from investing activities</t>
  </si>
  <si>
    <t>NET (DECREASE)/INCREASE IN CASH AND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</si>
</sst>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7" xfId="15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1" fontId="0" fillId="0" borderId="0" xfId="15" applyFont="1" applyAlignment="1">
      <alignment horizontal="right"/>
    </xf>
    <xf numFmtId="41" fontId="0" fillId="0" borderId="0" xfId="15" applyNumberFormat="1" applyFont="1" applyAlignment="1">
      <alignment horizontal="right"/>
    </xf>
    <xf numFmtId="171" fontId="0" fillId="0" borderId="0" xfId="15" applyFont="1" applyBorder="1" applyAlignment="1">
      <alignment horizontal="right"/>
    </xf>
    <xf numFmtId="38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177" fontId="0" fillId="0" borderId="4" xfId="15" applyNumberFormat="1" applyFont="1" applyBorder="1" applyAlignment="1">
      <alignment/>
    </xf>
    <xf numFmtId="0" fontId="0" fillId="0" borderId="0" xfId="0" applyFont="1" applyAlignment="1">
      <alignment/>
    </xf>
    <xf numFmtId="40" fontId="0" fillId="0" borderId="0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40" fontId="0" fillId="0" borderId="5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40" fontId="0" fillId="0" borderId="6" xfId="0" applyNumberFormat="1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171" fontId="0" fillId="0" borderId="6" xfId="15" applyFont="1" applyBorder="1" applyAlignment="1">
      <alignment/>
    </xf>
    <xf numFmtId="0" fontId="0" fillId="0" borderId="0" xfId="0" applyFont="1" applyAlignment="1" quotePrefix="1">
      <alignment/>
    </xf>
    <xf numFmtId="37" fontId="0" fillId="0" borderId="0" xfId="0" applyNumberFormat="1" applyFont="1" applyAlignment="1">
      <alignment/>
    </xf>
    <xf numFmtId="171" fontId="0" fillId="0" borderId="16" xfId="15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171" fontId="0" fillId="0" borderId="18" xfId="15" applyFont="1" applyBorder="1" applyAlignment="1">
      <alignment horizontal="right"/>
    </xf>
    <xf numFmtId="171" fontId="0" fillId="0" borderId="9" xfId="15" applyFont="1" applyBorder="1" applyAlignment="1">
      <alignment/>
    </xf>
    <xf numFmtId="180" fontId="0" fillId="0" borderId="4" xfId="0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171" fontId="0" fillId="0" borderId="0" xfId="15" applyFont="1" applyAlignment="1">
      <alignment/>
    </xf>
    <xf numFmtId="0" fontId="2" fillId="0" borderId="0" xfId="0" applyFont="1" applyAlignment="1">
      <alignment/>
    </xf>
    <xf numFmtId="182" fontId="0" fillId="0" borderId="3" xfId="21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19" xfId="0" applyNumberFormat="1" applyFont="1" applyBorder="1" applyAlignment="1">
      <alignment/>
    </xf>
    <xf numFmtId="183" fontId="0" fillId="0" borderId="0" xfId="15" applyNumberFormat="1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7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4" xfId="0" applyNumberFormat="1" applyFont="1" applyFill="1" applyBorder="1" applyAlignment="1">
      <alignment/>
    </xf>
    <xf numFmtId="15" fontId="0" fillId="0" borderId="3" xfId="0" applyNumberFormat="1" applyFont="1" applyFill="1" applyBorder="1" applyAlignment="1">
      <alignment horizontal="center"/>
    </xf>
    <xf numFmtId="15" fontId="0" fillId="0" borderId="4" xfId="0" applyNumberFormat="1" applyFont="1" applyFill="1" applyBorder="1" applyAlignment="1" quotePrefix="1">
      <alignment horizontal="center"/>
    </xf>
    <xf numFmtId="15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0" fontId="2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85750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39102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4790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581650" y="1266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24">
      <selection activeCell="A24" sqref="A24"/>
    </sheetView>
  </sheetViews>
  <sheetFormatPr defaultColWidth="9.140625" defaultRowHeight="12.75"/>
  <cols>
    <col min="1" max="1" width="50.7109375" style="2" customWidth="1"/>
    <col min="2" max="4" width="0" style="2" hidden="1" customWidth="1"/>
    <col min="5" max="6" width="17.7109375" style="2" customWidth="1"/>
    <col min="7" max="16384" width="9.140625" style="2" customWidth="1"/>
  </cols>
  <sheetData>
    <row r="1" spans="1:6" ht="15.75">
      <c r="A1" s="106" t="s">
        <v>13</v>
      </c>
      <c r="B1" s="106"/>
      <c r="C1" s="106"/>
      <c r="D1" s="106"/>
      <c r="E1" s="106"/>
      <c r="F1" s="106"/>
    </row>
    <row r="2" spans="1:6" ht="12.75">
      <c r="A2" s="107" t="s">
        <v>0</v>
      </c>
      <c r="B2" s="107"/>
      <c r="C2" s="107"/>
      <c r="D2" s="107"/>
      <c r="E2" s="107"/>
      <c r="F2" s="107"/>
    </row>
    <row r="4" spans="1:6" ht="12.75">
      <c r="A4" s="108" t="s">
        <v>1</v>
      </c>
      <c r="B4" s="108"/>
      <c r="C4" s="108"/>
      <c r="D4" s="108"/>
      <c r="E4" s="108"/>
      <c r="F4" s="108"/>
    </row>
    <row r="5" spans="1:6" ht="12.75">
      <c r="A5" s="109" t="s">
        <v>15</v>
      </c>
      <c r="B5" s="109"/>
      <c r="C5" s="109"/>
      <c r="D5" s="109"/>
      <c r="E5" s="109"/>
      <c r="F5" s="109"/>
    </row>
    <row r="7" spans="5:6" ht="12.75">
      <c r="E7" s="89" t="s">
        <v>30</v>
      </c>
      <c r="F7" s="90" t="s">
        <v>32</v>
      </c>
    </row>
    <row r="8" spans="5:6" ht="12.75">
      <c r="E8" s="62" t="s">
        <v>113</v>
      </c>
      <c r="F8" s="63" t="s">
        <v>63</v>
      </c>
    </row>
    <row r="9" spans="5:6" ht="12.75">
      <c r="E9" s="62" t="s">
        <v>31</v>
      </c>
      <c r="F9" s="63" t="s">
        <v>33</v>
      </c>
    </row>
    <row r="10" spans="5:6" ht="12.75">
      <c r="E10" s="62" t="s">
        <v>16</v>
      </c>
      <c r="F10" s="63" t="s">
        <v>16</v>
      </c>
    </row>
    <row r="11" spans="5:6" ht="12.75">
      <c r="E11" s="91"/>
      <c r="F11" s="92" t="s">
        <v>96</v>
      </c>
    </row>
    <row r="12" spans="1:6" ht="12.75">
      <c r="A12" s="1" t="s">
        <v>75</v>
      </c>
      <c r="E12" s="62"/>
      <c r="F12" s="63"/>
    </row>
    <row r="13" spans="1:6" ht="4.5" customHeight="1">
      <c r="A13" s="1"/>
      <c r="E13" s="62"/>
      <c r="F13" s="63"/>
    </row>
    <row r="14" spans="1:6" ht="12.75">
      <c r="A14" s="1" t="s">
        <v>77</v>
      </c>
      <c r="E14" s="32"/>
      <c r="F14" s="27"/>
    </row>
    <row r="15" spans="1:6" ht="12.75">
      <c r="A15" s="2" t="s">
        <v>2</v>
      </c>
      <c r="E15" s="32">
        <v>18939</v>
      </c>
      <c r="F15" s="32">
        <v>19292</v>
      </c>
    </row>
    <row r="16" spans="1:6" ht="12.75">
      <c r="A16" s="2" t="s">
        <v>95</v>
      </c>
      <c r="E16" s="32">
        <v>4203</v>
      </c>
      <c r="F16" s="32">
        <v>4951</v>
      </c>
    </row>
    <row r="17" spans="1:6" ht="12.75">
      <c r="A17" s="2" t="s">
        <v>41</v>
      </c>
      <c r="E17" s="32">
        <v>978</v>
      </c>
      <c r="F17" s="32">
        <v>925</v>
      </c>
    </row>
    <row r="18" spans="1:6" ht="12.75">
      <c r="A18" s="2" t="s">
        <v>58</v>
      </c>
      <c r="E18" s="32">
        <v>0</v>
      </c>
      <c r="F18" s="32">
        <v>9</v>
      </c>
    </row>
    <row r="19" spans="5:6" ht="12.75">
      <c r="E19" s="33">
        <f>SUM(E15:E18)</f>
        <v>24120</v>
      </c>
      <c r="F19" s="33">
        <f>SUM(F15:F18)</f>
        <v>25177</v>
      </c>
    </row>
    <row r="20" spans="5:6" ht="7.5" customHeight="1">
      <c r="E20" s="32"/>
      <c r="F20" s="32"/>
    </row>
    <row r="21" spans="1:6" ht="12.75">
      <c r="A21" s="1" t="s">
        <v>76</v>
      </c>
      <c r="E21" s="32"/>
      <c r="F21" s="32"/>
    </row>
    <row r="22" spans="1:6" ht="12.75">
      <c r="A22" s="2" t="s">
        <v>3</v>
      </c>
      <c r="E22" s="32">
        <v>13349</v>
      </c>
      <c r="F22" s="32">
        <v>18832</v>
      </c>
    </row>
    <row r="23" spans="1:6" ht="12.75">
      <c r="A23" s="2" t="s">
        <v>4</v>
      </c>
      <c r="E23" s="32">
        <v>11027</v>
      </c>
      <c r="F23" s="32">
        <v>10871</v>
      </c>
    </row>
    <row r="24" spans="1:6" ht="12.75">
      <c r="A24" s="93" t="s">
        <v>5</v>
      </c>
      <c r="B24" s="93"/>
      <c r="C24" s="93"/>
      <c r="D24" s="93"/>
      <c r="E24" s="94">
        <v>910</v>
      </c>
      <c r="F24" s="32">
        <v>801</v>
      </c>
    </row>
    <row r="25" spans="1:6" ht="12.75">
      <c r="A25" s="93" t="s">
        <v>6</v>
      </c>
      <c r="B25" s="93"/>
      <c r="C25" s="93"/>
      <c r="D25" s="93"/>
      <c r="E25" s="94">
        <v>477</v>
      </c>
      <c r="F25" s="32">
        <v>85</v>
      </c>
    </row>
    <row r="26" spans="1:6" ht="12.75">
      <c r="A26" s="93" t="s">
        <v>131</v>
      </c>
      <c r="B26" s="93"/>
      <c r="C26" s="93"/>
      <c r="D26" s="93"/>
      <c r="E26" s="94">
        <v>31009</v>
      </c>
      <c r="F26" s="32">
        <v>0</v>
      </c>
    </row>
    <row r="27" spans="1:6" ht="12.75">
      <c r="A27" s="93" t="s">
        <v>7</v>
      </c>
      <c r="B27" s="93"/>
      <c r="C27" s="93"/>
      <c r="D27" s="93"/>
      <c r="E27" s="94">
        <v>7095</v>
      </c>
      <c r="F27" s="32">
        <v>35054</v>
      </c>
    </row>
    <row r="28" spans="1:6" ht="12.75">
      <c r="A28" s="93"/>
      <c r="B28" s="93"/>
      <c r="C28" s="93"/>
      <c r="D28" s="93"/>
      <c r="E28" s="95">
        <f>SUM(E22:E27)</f>
        <v>63867</v>
      </c>
      <c r="F28" s="33">
        <f>SUM(F22:F27)</f>
        <v>65643</v>
      </c>
    </row>
    <row r="29" spans="1:6" ht="7.5" customHeight="1">
      <c r="A29" s="93"/>
      <c r="B29" s="93"/>
      <c r="C29" s="93"/>
      <c r="D29" s="93"/>
      <c r="E29" s="96"/>
      <c r="F29" s="64"/>
    </row>
    <row r="30" spans="1:6" ht="12.75">
      <c r="A30" s="93" t="s">
        <v>97</v>
      </c>
      <c r="B30" s="93"/>
      <c r="C30" s="93"/>
      <c r="D30" s="93"/>
      <c r="E30" s="94">
        <v>361</v>
      </c>
      <c r="F30" s="32">
        <v>0</v>
      </c>
    </row>
    <row r="31" spans="1:6" ht="7.5" customHeight="1">
      <c r="A31" s="93"/>
      <c r="B31" s="93"/>
      <c r="C31" s="93"/>
      <c r="D31" s="93"/>
      <c r="E31" s="97"/>
      <c r="F31" s="35"/>
    </row>
    <row r="32" spans="1:6" ht="13.5" thickBot="1">
      <c r="A32" s="98" t="s">
        <v>78</v>
      </c>
      <c r="B32" s="93"/>
      <c r="C32" s="93"/>
      <c r="D32" s="93"/>
      <c r="E32" s="99">
        <f>+E30+E28+E19</f>
        <v>88348</v>
      </c>
      <c r="F32" s="65">
        <f>+F30+F28+F19</f>
        <v>90820</v>
      </c>
    </row>
    <row r="33" spans="1:6" ht="7.5" customHeight="1">
      <c r="A33" s="93"/>
      <c r="B33" s="93"/>
      <c r="C33" s="93"/>
      <c r="D33" s="93"/>
      <c r="E33" s="94"/>
      <c r="F33" s="32"/>
    </row>
    <row r="34" spans="1:6" ht="12.75">
      <c r="A34" s="98" t="s">
        <v>79</v>
      </c>
      <c r="B34" s="93"/>
      <c r="C34" s="93"/>
      <c r="D34" s="93"/>
      <c r="E34" s="94"/>
      <c r="F34" s="32"/>
    </row>
    <row r="35" spans="1:6" ht="12.75">
      <c r="A35" s="98" t="s">
        <v>80</v>
      </c>
      <c r="B35" s="93"/>
      <c r="C35" s="93"/>
      <c r="D35" s="93"/>
      <c r="E35" s="94"/>
      <c r="F35" s="32"/>
    </row>
    <row r="36" spans="1:6" ht="12.75">
      <c r="A36" s="93" t="s">
        <v>11</v>
      </c>
      <c r="B36" s="93"/>
      <c r="C36" s="93"/>
      <c r="D36" s="93"/>
      <c r="E36" s="94">
        <v>44405</v>
      </c>
      <c r="F36" s="32">
        <v>44405</v>
      </c>
    </row>
    <row r="37" spans="1:6" ht="12.75">
      <c r="A37" s="93" t="s">
        <v>12</v>
      </c>
      <c r="B37" s="93"/>
      <c r="C37" s="93"/>
      <c r="D37" s="93"/>
      <c r="E37" s="97">
        <v>33283</v>
      </c>
      <c r="F37" s="35">
        <v>36876</v>
      </c>
    </row>
    <row r="38" spans="1:6" ht="12.75">
      <c r="A38" s="98"/>
      <c r="B38" s="93"/>
      <c r="C38" s="93"/>
      <c r="D38" s="93"/>
      <c r="E38" s="94">
        <f>SUM(E36:E37)</f>
        <v>77688</v>
      </c>
      <c r="F38" s="32">
        <f>SUM(F36:F37)</f>
        <v>81281</v>
      </c>
    </row>
    <row r="39" spans="1:6" ht="12.75">
      <c r="A39" s="98" t="s">
        <v>42</v>
      </c>
      <c r="B39" s="93"/>
      <c r="C39" s="93"/>
      <c r="D39" s="93"/>
      <c r="E39" s="94">
        <v>1671</v>
      </c>
      <c r="F39" s="32">
        <v>1655</v>
      </c>
    </row>
    <row r="40" spans="1:6" ht="12.75">
      <c r="A40" s="98" t="s">
        <v>81</v>
      </c>
      <c r="B40" s="93"/>
      <c r="C40" s="93"/>
      <c r="D40" s="93"/>
      <c r="E40" s="95">
        <f>SUM(E38:E39)</f>
        <v>79359</v>
      </c>
      <c r="F40" s="33">
        <f>SUM(F38:F39)</f>
        <v>82936</v>
      </c>
    </row>
    <row r="41" spans="1:6" ht="7.5" customHeight="1">
      <c r="A41" s="98"/>
      <c r="B41" s="93"/>
      <c r="C41" s="93"/>
      <c r="D41" s="93"/>
      <c r="E41" s="94"/>
      <c r="F41" s="32"/>
    </row>
    <row r="42" spans="1:6" ht="12.75">
      <c r="A42" s="98" t="s">
        <v>82</v>
      </c>
      <c r="B42" s="93"/>
      <c r="C42" s="93"/>
      <c r="D42" s="93"/>
      <c r="E42" s="94"/>
      <c r="F42" s="32"/>
    </row>
    <row r="43" spans="1:6" ht="12.75">
      <c r="A43" s="93" t="s">
        <v>83</v>
      </c>
      <c r="B43" s="93"/>
      <c r="C43" s="93"/>
      <c r="D43" s="93"/>
      <c r="E43" s="95">
        <v>755</v>
      </c>
      <c r="F43" s="33">
        <v>628</v>
      </c>
    </row>
    <row r="44" spans="1:6" ht="7.5" customHeight="1">
      <c r="A44" s="98"/>
      <c r="B44" s="93"/>
      <c r="C44" s="93"/>
      <c r="D44" s="93"/>
      <c r="E44" s="94"/>
      <c r="F44" s="32"/>
    </row>
    <row r="45" spans="1:6" ht="12.75">
      <c r="A45" s="98" t="s">
        <v>84</v>
      </c>
      <c r="B45" s="93"/>
      <c r="C45" s="93"/>
      <c r="D45" s="93"/>
      <c r="E45" s="94"/>
      <c r="F45" s="32"/>
    </row>
    <row r="46" spans="1:6" ht="12.75">
      <c r="A46" s="93" t="s">
        <v>8</v>
      </c>
      <c r="B46" s="93"/>
      <c r="C46" s="93"/>
      <c r="D46" s="93"/>
      <c r="E46" s="94">
        <v>4739</v>
      </c>
      <c r="F46" s="32">
        <v>3795</v>
      </c>
    </row>
    <row r="47" spans="1:6" ht="12.75">
      <c r="A47" s="93" t="s">
        <v>9</v>
      </c>
      <c r="B47" s="93"/>
      <c r="C47" s="93"/>
      <c r="D47" s="93"/>
      <c r="E47" s="94">
        <v>3484</v>
      </c>
      <c r="F47" s="32">
        <v>3438</v>
      </c>
    </row>
    <row r="48" spans="1:6" ht="12.75">
      <c r="A48" s="2" t="s">
        <v>10</v>
      </c>
      <c r="E48" s="34">
        <v>11</v>
      </c>
      <c r="F48" s="34">
        <v>23</v>
      </c>
    </row>
    <row r="49" spans="5:6" ht="12.75">
      <c r="E49" s="33">
        <f>SUM(E46:E48)</f>
        <v>8234</v>
      </c>
      <c r="F49" s="33">
        <f>SUM(F46:F48)</f>
        <v>7256</v>
      </c>
    </row>
    <row r="50" spans="5:6" ht="12.75">
      <c r="E50" s="32"/>
      <c r="F50" s="32"/>
    </row>
    <row r="51" spans="1:6" ht="12.75">
      <c r="A51" s="66" t="s">
        <v>85</v>
      </c>
      <c r="B51" s="6"/>
      <c r="C51" s="6"/>
      <c r="D51" s="6"/>
      <c r="E51" s="32">
        <f>+E49+E43</f>
        <v>8989</v>
      </c>
      <c r="F51" s="32">
        <f>+F49+F43</f>
        <v>7884</v>
      </c>
    </row>
    <row r="52" spans="1:6" ht="12.75">
      <c r="A52" s="6"/>
      <c r="B52" s="6"/>
      <c r="C52" s="6"/>
      <c r="D52" s="6"/>
      <c r="E52" s="64"/>
      <c r="F52" s="64"/>
    </row>
    <row r="53" spans="1:6" ht="13.5" thickBot="1">
      <c r="A53" s="1" t="s">
        <v>86</v>
      </c>
      <c r="E53" s="65">
        <f>+E40+E51</f>
        <v>88348</v>
      </c>
      <c r="F53" s="65">
        <f>+F40+F51</f>
        <v>90820</v>
      </c>
    </row>
    <row r="54" spans="1:6" ht="4.5" customHeight="1">
      <c r="A54" s="66"/>
      <c r="B54" s="6"/>
      <c r="C54" s="6"/>
      <c r="D54" s="6"/>
      <c r="E54" s="70"/>
      <c r="F54" s="27"/>
    </row>
    <row r="55" spans="1:6" ht="12.75">
      <c r="A55" s="6" t="s">
        <v>87</v>
      </c>
      <c r="B55" s="6"/>
      <c r="C55" s="6"/>
      <c r="D55" s="6"/>
      <c r="E55" s="32"/>
      <c r="F55" s="27"/>
    </row>
    <row r="56" spans="1:6" ht="12.75">
      <c r="A56" s="69" t="s">
        <v>88</v>
      </c>
      <c r="B56" s="6"/>
      <c r="C56" s="6"/>
      <c r="D56" s="6"/>
      <c r="E56" s="79">
        <f>+E38/E36</f>
        <v>1.749532710280374</v>
      </c>
      <c r="F56" s="71">
        <f>+F38/F36</f>
        <v>1.830447021731787</v>
      </c>
    </row>
    <row r="57" spans="1:6" ht="12.75">
      <c r="A57" s="6"/>
      <c r="B57" s="36"/>
      <c r="C57" s="36"/>
      <c r="D57" s="36"/>
      <c r="E57" s="35"/>
      <c r="F57" s="30"/>
    </row>
    <row r="58" spans="1:6" ht="12.75">
      <c r="A58" s="6"/>
      <c r="B58" s="6"/>
      <c r="C58" s="6"/>
      <c r="D58" s="6"/>
      <c r="E58" s="28"/>
      <c r="F58" s="28"/>
    </row>
    <row r="59" spans="1:6" ht="12.75">
      <c r="A59" s="104" t="s">
        <v>129</v>
      </c>
      <c r="B59" s="105"/>
      <c r="C59" s="105"/>
      <c r="D59" s="105"/>
      <c r="E59" s="105"/>
      <c r="F59" s="105"/>
    </row>
    <row r="60" spans="1:6" ht="12.75">
      <c r="A60" s="105"/>
      <c r="B60" s="105"/>
      <c r="C60" s="105"/>
      <c r="D60" s="105"/>
      <c r="E60" s="105"/>
      <c r="F60" s="105"/>
    </row>
    <row r="61" spans="1:6" ht="12.75">
      <c r="A61" s="6"/>
      <c r="B61" s="6"/>
      <c r="C61" s="6"/>
      <c r="D61" s="6"/>
      <c r="E61" s="28"/>
      <c r="F61" s="28"/>
    </row>
    <row r="62" spans="1:6" ht="12.75">
      <c r="A62" s="6"/>
      <c r="B62" s="6"/>
      <c r="C62" s="6"/>
      <c r="D62" s="6"/>
      <c r="E62" s="67"/>
      <c r="F62" s="67"/>
    </row>
    <row r="63" spans="1:6" ht="12.75">
      <c r="A63" s="6"/>
      <c r="B63" s="6"/>
      <c r="C63" s="6"/>
      <c r="D63" s="6"/>
      <c r="E63" s="68"/>
      <c r="F63" s="68"/>
    </row>
    <row r="64" spans="1:6" ht="12.75">
      <c r="A64" s="6"/>
      <c r="B64" s="6"/>
      <c r="C64" s="6"/>
      <c r="D64" s="6"/>
      <c r="E64" s="67"/>
      <c r="F64" s="67"/>
    </row>
    <row r="65" spans="5:6" ht="12.75">
      <c r="E65" s="5"/>
      <c r="F65" s="5"/>
    </row>
    <row r="66" spans="5:6" ht="12.75">
      <c r="E66" s="5"/>
      <c r="F66" s="5"/>
    </row>
    <row r="67" spans="5:6" ht="12.75">
      <c r="E67" s="5"/>
      <c r="F67" s="5"/>
    </row>
    <row r="68" spans="5:6" ht="12.75">
      <c r="E68" s="5"/>
      <c r="F68" s="5"/>
    </row>
    <row r="69" spans="5:6" ht="12.75">
      <c r="E69" s="5"/>
      <c r="F69" s="5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  <row r="74" spans="5:6" ht="12.75">
      <c r="E74" s="5"/>
      <c r="F74" s="5"/>
    </row>
    <row r="75" spans="5:6" ht="12.75">
      <c r="E75" s="5"/>
      <c r="F75" s="5"/>
    </row>
    <row r="76" spans="5:6" ht="12.75">
      <c r="E76" s="5"/>
      <c r="F76" s="5"/>
    </row>
    <row r="77" spans="5:6" ht="12.75">
      <c r="E77" s="5"/>
      <c r="F77" s="5"/>
    </row>
    <row r="78" spans="5:6" ht="12.75">
      <c r="E78" s="5"/>
      <c r="F78" s="5"/>
    </row>
    <row r="79" spans="5:6" ht="12.75">
      <c r="E79" s="5"/>
      <c r="F79" s="5"/>
    </row>
  </sheetData>
  <mergeCells count="5">
    <mergeCell ref="A59:F60"/>
    <mergeCell ref="A1:F1"/>
    <mergeCell ref="A2:F2"/>
    <mergeCell ref="A4:F4"/>
    <mergeCell ref="A5:F5"/>
  </mergeCells>
  <printOptions horizontalCentered="1"/>
  <pageMargins left="0.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8">
      <selection activeCell="A12" sqref="A12"/>
    </sheetView>
  </sheetViews>
  <sheetFormatPr defaultColWidth="9.140625" defaultRowHeight="12.75"/>
  <cols>
    <col min="1" max="1" width="36.7109375" style="2" customWidth="1"/>
    <col min="2" max="5" width="12.7109375" style="2" customWidth="1"/>
    <col min="6" max="6" width="9.140625" style="2" customWidth="1"/>
    <col min="7" max="7" width="10.28125" style="2" bestFit="1" customWidth="1"/>
    <col min="8" max="16384" width="9.140625" style="2" customWidth="1"/>
  </cols>
  <sheetData>
    <row r="1" spans="1:6" ht="15.75">
      <c r="A1" s="106" t="s">
        <v>13</v>
      </c>
      <c r="B1" s="106"/>
      <c r="C1" s="106"/>
      <c r="D1" s="106"/>
      <c r="E1" s="106"/>
      <c r="F1" s="85"/>
    </row>
    <row r="2" spans="1:6" ht="12.75">
      <c r="A2" s="107" t="s">
        <v>14</v>
      </c>
      <c r="B2" s="107"/>
      <c r="C2" s="107"/>
      <c r="D2" s="107"/>
      <c r="E2" s="107"/>
      <c r="F2" s="86"/>
    </row>
    <row r="4" spans="1:5" ht="12.75">
      <c r="A4" s="83" t="s">
        <v>114</v>
      </c>
      <c r="B4" s="83"/>
      <c r="C4" s="83"/>
      <c r="D4" s="83"/>
      <c r="E4" s="83"/>
    </row>
    <row r="5" spans="1:6" ht="12.75">
      <c r="A5" s="109" t="s">
        <v>15</v>
      </c>
      <c r="B5" s="109"/>
      <c r="C5" s="109"/>
      <c r="D5" s="109"/>
      <c r="E5" s="109"/>
      <c r="F5" s="4"/>
    </row>
    <row r="8" spans="2:5" ht="12.75">
      <c r="B8" s="112" t="s">
        <v>36</v>
      </c>
      <c r="C8" s="113"/>
      <c r="D8" s="112" t="s">
        <v>37</v>
      </c>
      <c r="E8" s="113"/>
    </row>
    <row r="10" spans="2:5" ht="12.75">
      <c r="B10" s="110" t="s">
        <v>115</v>
      </c>
      <c r="C10" s="111"/>
      <c r="D10" s="110" t="s">
        <v>116</v>
      </c>
      <c r="E10" s="111"/>
    </row>
    <row r="11" spans="2:5" ht="12.75">
      <c r="B11" s="100">
        <v>39202</v>
      </c>
      <c r="C11" s="101">
        <v>38837</v>
      </c>
      <c r="D11" s="100">
        <v>39202</v>
      </c>
      <c r="E11" s="101">
        <v>38837</v>
      </c>
    </row>
    <row r="12" spans="2:5" ht="12.75">
      <c r="B12" s="100" t="s">
        <v>16</v>
      </c>
      <c r="C12" s="102" t="s">
        <v>16</v>
      </c>
      <c r="D12" s="100" t="s">
        <v>16</v>
      </c>
      <c r="E12" s="102" t="s">
        <v>16</v>
      </c>
    </row>
    <row r="13" spans="2:5" ht="12.75">
      <c r="B13" s="103"/>
      <c r="C13" s="92" t="s">
        <v>96</v>
      </c>
      <c r="D13" s="103"/>
      <c r="E13" s="92" t="s">
        <v>96</v>
      </c>
    </row>
    <row r="14" spans="2:5" ht="12.75">
      <c r="B14" s="24"/>
      <c r="C14" s="25"/>
      <c r="D14" s="24"/>
      <c r="E14" s="25"/>
    </row>
    <row r="15" spans="1:7" ht="12.75">
      <c r="A15" s="2" t="s">
        <v>17</v>
      </c>
      <c r="B15" s="26">
        <v>10473</v>
      </c>
      <c r="C15" s="28">
        <v>14578</v>
      </c>
      <c r="D15" s="26">
        <v>28359</v>
      </c>
      <c r="E15" s="27">
        <v>40925</v>
      </c>
      <c r="G15" s="88"/>
    </row>
    <row r="16" spans="1:7" ht="12.75">
      <c r="A16" s="2" t="s">
        <v>67</v>
      </c>
      <c r="B16" s="29">
        <v>-8646</v>
      </c>
      <c r="C16" s="54">
        <v>-12138</v>
      </c>
      <c r="D16" s="29">
        <v>-24890</v>
      </c>
      <c r="E16" s="30">
        <v>-34047</v>
      </c>
      <c r="G16" s="88"/>
    </row>
    <row r="17" spans="1:7" ht="12.75">
      <c r="A17" s="1" t="s">
        <v>68</v>
      </c>
      <c r="B17" s="26">
        <f>+B15+B16</f>
        <v>1827</v>
      </c>
      <c r="C17" s="28">
        <f>+C15+C16</f>
        <v>2440</v>
      </c>
      <c r="D17" s="26">
        <f>+D15+D16</f>
        <v>3469</v>
      </c>
      <c r="E17" s="27">
        <f>+E15+E16</f>
        <v>6878</v>
      </c>
      <c r="G17" s="88"/>
    </row>
    <row r="18" spans="1:7" ht="12.75">
      <c r="A18" s="2" t="s">
        <v>69</v>
      </c>
      <c r="B18" s="26">
        <v>111</v>
      </c>
      <c r="C18" s="28">
        <v>477</v>
      </c>
      <c r="D18" s="26">
        <f>578+554</f>
        <v>1132</v>
      </c>
      <c r="E18" s="27">
        <v>1243</v>
      </c>
      <c r="G18" s="88"/>
    </row>
    <row r="19" spans="1:7" ht="12.75">
      <c r="A19" s="2" t="s">
        <v>99</v>
      </c>
      <c r="B19" s="26">
        <v>-1663</v>
      </c>
      <c r="C19" s="28">
        <v>-1774</v>
      </c>
      <c r="D19" s="26">
        <f>-2143-274-2256</f>
        <v>-4673</v>
      </c>
      <c r="E19" s="27">
        <f>-2299-366-2315</f>
        <v>-4980</v>
      </c>
      <c r="G19" s="88"/>
    </row>
    <row r="20" spans="1:7" ht="12.75">
      <c r="A20" s="2" t="s">
        <v>70</v>
      </c>
      <c r="B20" s="29">
        <v>27</v>
      </c>
      <c r="C20" s="54">
        <v>258</v>
      </c>
      <c r="D20" s="29">
        <v>53</v>
      </c>
      <c r="E20" s="30">
        <v>482</v>
      </c>
      <c r="G20" s="88"/>
    </row>
    <row r="21" spans="1:7" ht="12.75">
      <c r="A21" s="1" t="s">
        <v>105</v>
      </c>
      <c r="B21" s="26">
        <f>SUM(B17:B20)</f>
        <v>302</v>
      </c>
      <c r="C21" s="28">
        <f>SUM(C17:C20)</f>
        <v>1401</v>
      </c>
      <c r="D21" s="26">
        <f>SUM(D17:D20)</f>
        <v>-19</v>
      </c>
      <c r="E21" s="27">
        <f>SUM(E17:E20)</f>
        <v>3623</v>
      </c>
      <c r="G21" s="88"/>
    </row>
    <row r="22" spans="1:7" ht="12.75">
      <c r="A22" s="2" t="s">
        <v>10</v>
      </c>
      <c r="B22" s="29">
        <v>-139</v>
      </c>
      <c r="C22" s="54">
        <v>-419</v>
      </c>
      <c r="D22" s="26">
        <v>-449</v>
      </c>
      <c r="E22" s="27">
        <v>-610</v>
      </c>
      <c r="G22" s="88"/>
    </row>
    <row r="23" spans="1:7" ht="13.5" thickBot="1">
      <c r="A23" s="1" t="s">
        <v>106</v>
      </c>
      <c r="B23" s="55">
        <f>+B21+B22</f>
        <v>163</v>
      </c>
      <c r="C23" s="56">
        <f>+C21+C22</f>
        <v>982</v>
      </c>
      <c r="D23" s="55">
        <f>+D21+D22</f>
        <v>-468</v>
      </c>
      <c r="E23" s="57">
        <f>+E21+E22</f>
        <v>3013</v>
      </c>
      <c r="G23" s="88"/>
    </row>
    <row r="24" spans="2:7" ht="12.75">
      <c r="B24" s="26"/>
      <c r="C24" s="28"/>
      <c r="D24" s="26"/>
      <c r="E24" s="27"/>
      <c r="G24" s="88"/>
    </row>
    <row r="25" spans="1:7" ht="12.75">
      <c r="A25" s="2" t="s">
        <v>71</v>
      </c>
      <c r="B25" s="26"/>
      <c r="C25" s="28"/>
      <c r="D25" s="26"/>
      <c r="E25" s="27"/>
      <c r="G25" s="88"/>
    </row>
    <row r="26" spans="1:7" ht="12.75">
      <c r="A26" s="2" t="s">
        <v>72</v>
      </c>
      <c r="B26" s="26">
        <v>114</v>
      </c>
      <c r="C26" s="28">
        <v>865</v>
      </c>
      <c r="D26" s="26">
        <v>-484</v>
      </c>
      <c r="E26" s="27">
        <v>2812</v>
      </c>
      <c r="G26" s="88"/>
    </row>
    <row r="27" spans="1:7" ht="12.75">
      <c r="A27" s="2" t="s">
        <v>18</v>
      </c>
      <c r="B27" s="29">
        <v>49</v>
      </c>
      <c r="C27" s="54">
        <v>117</v>
      </c>
      <c r="D27" s="26">
        <v>16</v>
      </c>
      <c r="E27" s="27">
        <v>201</v>
      </c>
      <c r="G27" s="88"/>
    </row>
    <row r="28" spans="2:7" ht="13.5" thickBot="1">
      <c r="B28" s="55">
        <f>+B27+B26</f>
        <v>163</v>
      </c>
      <c r="C28" s="56">
        <f>+C27+C26</f>
        <v>982</v>
      </c>
      <c r="D28" s="55">
        <f>+D26+D27</f>
        <v>-468</v>
      </c>
      <c r="E28" s="57">
        <f>+E27+E26</f>
        <v>3013</v>
      </c>
      <c r="G28" s="88"/>
    </row>
    <row r="29" spans="2:5" ht="12.75">
      <c r="B29" s="26"/>
      <c r="C29" s="28"/>
      <c r="D29" s="26"/>
      <c r="E29" s="27"/>
    </row>
    <row r="30" spans="1:5" ht="12.75">
      <c r="A30" s="1" t="s">
        <v>109</v>
      </c>
      <c r="B30" s="26"/>
      <c r="C30" s="28"/>
      <c r="D30" s="26"/>
      <c r="E30" s="51"/>
    </row>
    <row r="31" spans="1:5" ht="12.75">
      <c r="A31" s="1" t="s">
        <v>110</v>
      </c>
      <c r="B31" s="26"/>
      <c r="C31" s="28"/>
      <c r="D31" s="26"/>
      <c r="E31" s="27"/>
    </row>
    <row r="32" spans="1:5" ht="12.75">
      <c r="A32" s="2" t="s">
        <v>73</v>
      </c>
      <c r="B32" s="84">
        <f>+(B26/44405)*100</f>
        <v>0.2567278459632924</v>
      </c>
      <c r="C32" s="75">
        <f>+(C26/44405)*100</f>
        <v>1.9479788312127013</v>
      </c>
      <c r="D32" s="84">
        <f>+(D26/44405)*100</f>
        <v>-1.0899673460195924</v>
      </c>
      <c r="E32" s="80">
        <f>+(E26/44405)*100</f>
        <v>6.33262020042788</v>
      </c>
    </row>
    <row r="33" spans="1:5" ht="13.5" thickBot="1">
      <c r="A33" s="2" t="s">
        <v>74</v>
      </c>
      <c r="B33" s="74" t="s">
        <v>107</v>
      </c>
      <c r="C33" s="78" t="s">
        <v>107</v>
      </c>
      <c r="D33" s="76" t="s">
        <v>107</v>
      </c>
      <c r="E33" s="77" t="s">
        <v>107</v>
      </c>
    </row>
    <row r="34" spans="1:5" ht="12.75">
      <c r="A34" s="25"/>
      <c r="B34" s="59"/>
      <c r="C34" s="60"/>
      <c r="D34" s="59"/>
      <c r="E34" s="61"/>
    </row>
    <row r="35" spans="1:5" ht="12.75">
      <c r="A35" s="58"/>
      <c r="B35" s="31"/>
      <c r="C35" s="31"/>
      <c r="D35" s="31"/>
      <c r="E35" s="31"/>
    </row>
    <row r="36" spans="1:5" ht="12.75">
      <c r="A36" s="58"/>
      <c r="B36" s="53"/>
      <c r="C36" s="53"/>
      <c r="D36" s="53"/>
      <c r="E36" s="53"/>
    </row>
    <row r="37" spans="1:5" ht="12.75">
      <c r="A37" s="58"/>
      <c r="B37" s="10"/>
      <c r="C37" s="10"/>
      <c r="D37" s="10"/>
      <c r="E37" s="10"/>
    </row>
    <row r="39" spans="1:5" ht="12.75">
      <c r="A39" s="104" t="s">
        <v>128</v>
      </c>
      <c r="B39" s="104"/>
      <c r="C39" s="104"/>
      <c r="D39" s="104"/>
      <c r="E39" s="104"/>
    </row>
    <row r="40" spans="1:5" ht="12.75">
      <c r="A40" s="104"/>
      <c r="B40" s="104"/>
      <c r="C40" s="104"/>
      <c r="D40" s="104"/>
      <c r="E40" s="104"/>
    </row>
  </sheetData>
  <mergeCells count="8">
    <mergeCell ref="A1:E1"/>
    <mergeCell ref="A2:E2"/>
    <mergeCell ref="A5:E5"/>
    <mergeCell ref="A39:E40"/>
    <mergeCell ref="B10:C10"/>
    <mergeCell ref="D10:E10"/>
    <mergeCell ref="B8:C8"/>
    <mergeCell ref="D8:E8"/>
  </mergeCells>
  <printOptions horizontalCentered="1"/>
  <pageMargins left="0.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pane ySplit="13" topLeftCell="BM14" activePane="bottomLeft" state="frozen"/>
      <selection pane="topLeft" activeCell="A3" sqref="A3"/>
      <selection pane="bottomLeft" activeCell="J10" sqref="J10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11" width="10.421875" style="2" customWidth="1"/>
    <col min="12" max="16384" width="9.140625" style="2" customWidth="1"/>
  </cols>
  <sheetData>
    <row r="1" spans="1:11" ht="15.75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spans="1:11" ht="12.75">
      <c r="A4" s="114" t="s">
        <v>34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2.75">
      <c r="A5" s="108" t="s">
        <v>117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>
      <c r="A6" s="109" t="s">
        <v>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09" t="s">
        <v>90</v>
      </c>
      <c r="E8" s="109"/>
      <c r="F8" s="109"/>
      <c r="G8" s="109"/>
      <c r="H8" s="109"/>
      <c r="I8" s="109"/>
      <c r="J8" s="4" t="s">
        <v>91</v>
      </c>
      <c r="K8" s="4" t="s">
        <v>93</v>
      </c>
    </row>
    <row r="9" spans="4:11" ht="12.75">
      <c r="D9" s="52"/>
      <c r="E9" s="109" t="s">
        <v>45</v>
      </c>
      <c r="F9" s="109"/>
      <c r="G9" s="109"/>
      <c r="H9" s="2" t="s">
        <v>28</v>
      </c>
      <c r="J9" s="4" t="s">
        <v>92</v>
      </c>
      <c r="K9" s="4" t="s">
        <v>94</v>
      </c>
    </row>
    <row r="10" ht="12.75">
      <c r="G10" s="4" t="s">
        <v>19</v>
      </c>
    </row>
    <row r="11" spans="4:9" ht="12.75">
      <c r="D11" s="4" t="s">
        <v>19</v>
      </c>
      <c r="E11" s="4" t="s">
        <v>19</v>
      </c>
      <c r="F11" s="4" t="s">
        <v>20</v>
      </c>
      <c r="G11" s="4" t="s">
        <v>21</v>
      </c>
      <c r="H11" s="4" t="s">
        <v>25</v>
      </c>
      <c r="I11" s="4"/>
    </row>
    <row r="12" spans="4:9" ht="12.75">
      <c r="D12" s="7" t="s">
        <v>24</v>
      </c>
      <c r="E12" s="7" t="s">
        <v>23</v>
      </c>
      <c r="F12" s="7" t="s">
        <v>22</v>
      </c>
      <c r="G12" s="7" t="s">
        <v>22</v>
      </c>
      <c r="H12" s="7" t="s">
        <v>26</v>
      </c>
      <c r="I12" s="7" t="s">
        <v>27</v>
      </c>
    </row>
    <row r="13" spans="2:11" ht="12.75">
      <c r="B13" s="36"/>
      <c r="C13" s="36"/>
      <c r="D13" s="8" t="s">
        <v>16</v>
      </c>
      <c r="E13" s="8" t="s">
        <v>16</v>
      </c>
      <c r="F13" s="8" t="s">
        <v>16</v>
      </c>
      <c r="G13" s="37" t="s">
        <v>16</v>
      </c>
      <c r="H13" s="8" t="s">
        <v>16</v>
      </c>
      <c r="I13" s="8" t="s">
        <v>16</v>
      </c>
      <c r="J13" s="8" t="s">
        <v>16</v>
      </c>
      <c r="K13" s="8" t="s">
        <v>16</v>
      </c>
    </row>
    <row r="14" spans="1:9" ht="12.75">
      <c r="A14" s="2" t="s">
        <v>100</v>
      </c>
      <c r="B14" s="6"/>
      <c r="C14" s="6"/>
      <c r="D14" s="7"/>
      <c r="E14" s="7"/>
      <c r="F14" s="7"/>
      <c r="G14" s="38"/>
      <c r="H14" s="7"/>
      <c r="I14" s="7"/>
    </row>
    <row r="15" spans="1:11" ht="12.75">
      <c r="A15" s="2" t="s">
        <v>101</v>
      </c>
      <c r="B15" s="6"/>
      <c r="C15" s="6"/>
      <c r="D15" s="21">
        <v>44405</v>
      </c>
      <c r="E15" s="21">
        <v>654</v>
      </c>
      <c r="F15" s="21">
        <v>898</v>
      </c>
      <c r="G15" s="39">
        <v>352</v>
      </c>
      <c r="H15" s="21">
        <v>36629</v>
      </c>
      <c r="I15" s="21">
        <f>SUM(D15:H15)</f>
        <v>82938</v>
      </c>
      <c r="J15" s="5">
        <v>1453</v>
      </c>
      <c r="K15" s="5">
        <f>+J15+I15</f>
        <v>84391</v>
      </c>
    </row>
    <row r="16" spans="2:11" ht="12.75">
      <c r="B16" s="6"/>
      <c r="C16" s="6"/>
      <c r="D16" s="21"/>
      <c r="E16" s="21"/>
      <c r="F16" s="21"/>
      <c r="G16" s="39"/>
      <c r="H16" s="21"/>
      <c r="I16" s="21"/>
      <c r="J16" s="5"/>
      <c r="K16" s="5"/>
    </row>
    <row r="17" spans="1:10" ht="12.75">
      <c r="A17" s="2" t="s">
        <v>102</v>
      </c>
      <c r="B17" s="6"/>
      <c r="C17" s="6"/>
      <c r="D17" s="21"/>
      <c r="E17" s="21"/>
      <c r="F17" s="21"/>
      <c r="G17" s="39"/>
      <c r="H17" s="21"/>
      <c r="I17" s="21"/>
      <c r="J17" s="5"/>
    </row>
    <row r="18" spans="1:11" ht="12.75">
      <c r="A18" s="72" t="s">
        <v>103</v>
      </c>
      <c r="D18" s="40">
        <v>0</v>
      </c>
      <c r="E18" s="40">
        <v>0</v>
      </c>
      <c r="F18" s="40">
        <v>69</v>
      </c>
      <c r="G18" s="40">
        <v>0</v>
      </c>
      <c r="H18" s="40">
        <v>-272</v>
      </c>
      <c r="I18" s="40">
        <f>+H18+G18+F18+E18+D18</f>
        <v>-203</v>
      </c>
      <c r="J18" s="41">
        <v>0</v>
      </c>
      <c r="K18" s="73">
        <f>+J18+I18</f>
        <v>-203</v>
      </c>
    </row>
    <row r="19" spans="4:10" ht="12.75">
      <c r="D19" s="40"/>
      <c r="E19" s="40"/>
      <c r="F19" s="40"/>
      <c r="G19" s="40"/>
      <c r="H19" s="40"/>
      <c r="I19" s="40"/>
      <c r="J19" s="41"/>
    </row>
    <row r="20" spans="1:11" ht="13.5" thickBot="1">
      <c r="A20" s="2" t="s">
        <v>98</v>
      </c>
      <c r="D20" s="22">
        <f>SUM(D15:D18)</f>
        <v>44405</v>
      </c>
      <c r="E20" s="22">
        <f>SUM(E15:E18)</f>
        <v>654</v>
      </c>
      <c r="F20" s="22">
        <f>SUM(F15:F18)</f>
        <v>967</v>
      </c>
      <c r="G20" s="22">
        <f>SUM(G15:G18)</f>
        <v>352</v>
      </c>
      <c r="H20" s="22">
        <f>SUM(H15:H19)</f>
        <v>36357</v>
      </c>
      <c r="I20" s="22">
        <f>SUM(I15:I19)</f>
        <v>82735</v>
      </c>
      <c r="J20" s="22">
        <f>SUM(J15:J18)</f>
        <v>1453</v>
      </c>
      <c r="K20" s="22">
        <f>SUM(K15:K19)</f>
        <v>84188</v>
      </c>
    </row>
    <row r="21" spans="4:10" ht="13.5" thickTop="1">
      <c r="D21" s="23"/>
      <c r="E21" s="23"/>
      <c r="F21" s="23"/>
      <c r="G21" s="23"/>
      <c r="H21" s="23"/>
      <c r="I21" s="23"/>
      <c r="J21" s="5"/>
    </row>
    <row r="22" spans="1:10" ht="12.75">
      <c r="A22" s="2" t="s">
        <v>102</v>
      </c>
      <c r="D22" s="23"/>
      <c r="E22" s="23"/>
      <c r="F22" s="23"/>
      <c r="G22" s="23"/>
      <c r="H22" s="23"/>
      <c r="I22" s="23"/>
      <c r="J22" s="5"/>
    </row>
    <row r="23" spans="1:11" ht="12.75">
      <c r="A23" s="72" t="s">
        <v>103</v>
      </c>
      <c r="D23" s="23">
        <v>0</v>
      </c>
      <c r="E23" s="23">
        <v>0</v>
      </c>
      <c r="F23" s="23">
        <v>0</v>
      </c>
      <c r="G23" s="23">
        <v>0</v>
      </c>
      <c r="H23" s="23">
        <v>5</v>
      </c>
      <c r="I23" s="23">
        <f>+H23</f>
        <v>5</v>
      </c>
      <c r="J23" s="82">
        <v>0</v>
      </c>
      <c r="K23" s="19">
        <f>+J23+I23</f>
        <v>5</v>
      </c>
    </row>
    <row r="24" spans="4:10" ht="12.75">
      <c r="D24" s="23"/>
      <c r="E24" s="23"/>
      <c r="F24" s="23"/>
      <c r="G24" s="23"/>
      <c r="H24" s="23"/>
      <c r="I24" s="23"/>
      <c r="J24" s="5"/>
    </row>
    <row r="25" spans="1:11" ht="12.75">
      <c r="A25" s="2" t="s">
        <v>126</v>
      </c>
      <c r="D25" s="23">
        <v>0</v>
      </c>
      <c r="E25" s="23">
        <v>0</v>
      </c>
      <c r="F25" s="23">
        <v>0</v>
      </c>
      <c r="G25" s="23">
        <v>0</v>
      </c>
      <c r="H25" s="23">
        <v>2812</v>
      </c>
      <c r="I25" s="23">
        <f>+H25</f>
        <v>2812</v>
      </c>
      <c r="J25" s="73">
        <v>201</v>
      </c>
      <c r="K25" s="19">
        <f>+J25+I25</f>
        <v>3013</v>
      </c>
    </row>
    <row r="26" spans="1:10" ht="12.75">
      <c r="A26" s="2" t="s">
        <v>62</v>
      </c>
      <c r="D26" s="23"/>
      <c r="E26" s="23"/>
      <c r="F26" s="23"/>
      <c r="G26" s="23"/>
      <c r="H26" s="23"/>
      <c r="I26" s="23"/>
      <c r="J26" s="5"/>
    </row>
    <row r="27" spans="4:10" ht="12.75">
      <c r="D27" s="23"/>
      <c r="E27" s="23"/>
      <c r="F27" s="23"/>
      <c r="G27" s="23"/>
      <c r="H27" s="23"/>
      <c r="I27" s="23"/>
      <c r="J27" s="5"/>
    </row>
    <row r="28" spans="1:11" ht="12.75">
      <c r="A28" s="2" t="s">
        <v>124</v>
      </c>
      <c r="D28" s="23">
        <v>0</v>
      </c>
      <c r="E28" s="23">
        <v>0</v>
      </c>
      <c r="F28" s="23">
        <v>0</v>
      </c>
      <c r="G28" s="23">
        <v>0</v>
      </c>
      <c r="H28" s="23">
        <v>-3552</v>
      </c>
      <c r="I28" s="23">
        <f>+H28</f>
        <v>-3552</v>
      </c>
      <c r="J28" s="82">
        <v>0</v>
      </c>
      <c r="K28" s="19">
        <f>+J28+I28</f>
        <v>-3552</v>
      </c>
    </row>
    <row r="29" spans="4:10" ht="12.75">
      <c r="D29" s="23"/>
      <c r="E29" s="23"/>
      <c r="F29" s="23"/>
      <c r="G29" s="23"/>
      <c r="H29" s="23"/>
      <c r="I29" s="23"/>
      <c r="J29" s="5"/>
    </row>
    <row r="30" spans="1:11" ht="13.5" thickBot="1">
      <c r="A30" s="2" t="s">
        <v>118</v>
      </c>
      <c r="D30" s="22">
        <f>SUM(D20:D29)</f>
        <v>44405</v>
      </c>
      <c r="E30" s="22">
        <f aca="true" t="shared" si="0" ref="E30:K30">SUM(E20:E29)</f>
        <v>654</v>
      </c>
      <c r="F30" s="22">
        <f t="shared" si="0"/>
        <v>967</v>
      </c>
      <c r="G30" s="22">
        <f t="shared" si="0"/>
        <v>352</v>
      </c>
      <c r="H30" s="22">
        <f t="shared" si="0"/>
        <v>35622</v>
      </c>
      <c r="I30" s="22">
        <f t="shared" si="0"/>
        <v>82000</v>
      </c>
      <c r="J30" s="22">
        <f t="shared" si="0"/>
        <v>1654</v>
      </c>
      <c r="K30" s="22">
        <f t="shared" si="0"/>
        <v>83654</v>
      </c>
    </row>
    <row r="31" spans="4:11" ht="13.5" thickTop="1">
      <c r="D31" s="21"/>
      <c r="E31" s="21"/>
      <c r="F31" s="21"/>
      <c r="G31" s="21"/>
      <c r="H31" s="21"/>
      <c r="I31" s="21"/>
      <c r="J31" s="21"/>
      <c r="K31" s="21"/>
    </row>
    <row r="32" spans="1:10" ht="12.75">
      <c r="A32" s="2" t="s">
        <v>89</v>
      </c>
      <c r="D32" s="23"/>
      <c r="E32" s="23"/>
      <c r="F32" s="23"/>
      <c r="G32" s="23"/>
      <c r="H32" s="23"/>
      <c r="I32" s="23"/>
      <c r="J32" s="5"/>
    </row>
    <row r="33" spans="1:11" ht="12.75">
      <c r="A33" s="2" t="s">
        <v>101</v>
      </c>
      <c r="D33" s="23">
        <v>44405</v>
      </c>
      <c r="E33" s="23">
        <v>654</v>
      </c>
      <c r="F33" s="23">
        <v>898</v>
      </c>
      <c r="G33" s="23">
        <v>352</v>
      </c>
      <c r="H33" s="23">
        <v>35244</v>
      </c>
      <c r="I33" s="23">
        <f>SUM(D33:H33)</f>
        <v>81553</v>
      </c>
      <c r="J33" s="23">
        <v>1655</v>
      </c>
      <c r="K33" s="19">
        <f>+J33+I33</f>
        <v>83208</v>
      </c>
    </row>
    <row r="34" spans="4:11" ht="12.75">
      <c r="D34" s="23"/>
      <c r="E34" s="23"/>
      <c r="F34" s="23"/>
      <c r="G34" s="23"/>
      <c r="H34" s="23"/>
      <c r="I34" s="23"/>
      <c r="J34" s="23"/>
      <c r="K34" s="19"/>
    </row>
    <row r="35" spans="1:11" ht="12.75">
      <c r="A35" s="2" t="s">
        <v>102</v>
      </c>
      <c r="D35" s="23"/>
      <c r="E35" s="23"/>
      <c r="F35" s="23"/>
      <c r="G35" s="23"/>
      <c r="H35" s="23"/>
      <c r="I35" s="23"/>
      <c r="J35" s="23"/>
      <c r="K35" s="19"/>
    </row>
    <row r="36" spans="1:11" ht="12.75">
      <c r="A36" s="72" t="s">
        <v>103</v>
      </c>
      <c r="D36" s="23">
        <v>0</v>
      </c>
      <c r="E36" s="23">
        <v>0</v>
      </c>
      <c r="F36" s="23">
        <v>69</v>
      </c>
      <c r="G36" s="23">
        <v>0</v>
      </c>
      <c r="H36" s="23">
        <f>-58-283</f>
        <v>-341</v>
      </c>
      <c r="I36" s="23">
        <f>SUM(D36:H36)</f>
        <v>-272</v>
      </c>
      <c r="J36" s="23">
        <v>0</v>
      </c>
      <c r="K36" s="19">
        <f>+J36+I36</f>
        <v>-272</v>
      </c>
    </row>
    <row r="37" spans="1:11" ht="12.75">
      <c r="A37" s="72"/>
      <c r="D37" s="23"/>
      <c r="E37" s="23"/>
      <c r="F37" s="23"/>
      <c r="G37" s="23"/>
      <c r="H37" s="23"/>
      <c r="I37" s="23"/>
      <c r="J37" s="23"/>
      <c r="K37" s="19"/>
    </row>
    <row r="38" spans="1:11" ht="13.5" thickBot="1">
      <c r="A38" s="2" t="s">
        <v>104</v>
      </c>
      <c r="D38" s="22">
        <f>SUM(D33:D36)</f>
        <v>44405</v>
      </c>
      <c r="E38" s="22">
        <f aca="true" t="shared" si="1" ref="E38:K38">SUM(E33:E36)</f>
        <v>654</v>
      </c>
      <c r="F38" s="22">
        <f t="shared" si="1"/>
        <v>967</v>
      </c>
      <c r="G38" s="22">
        <f t="shared" si="1"/>
        <v>352</v>
      </c>
      <c r="H38" s="22">
        <f t="shared" si="1"/>
        <v>34903</v>
      </c>
      <c r="I38" s="22">
        <f t="shared" si="1"/>
        <v>81281</v>
      </c>
      <c r="J38" s="22">
        <f t="shared" si="1"/>
        <v>1655</v>
      </c>
      <c r="K38" s="22">
        <f t="shared" si="1"/>
        <v>82936</v>
      </c>
    </row>
    <row r="39" spans="1:11" ht="13.5" thickTop="1">
      <c r="A39" s="72"/>
      <c r="D39" s="23"/>
      <c r="E39" s="23"/>
      <c r="F39" s="23"/>
      <c r="G39" s="23"/>
      <c r="H39" s="23"/>
      <c r="I39" s="23"/>
      <c r="J39" s="23"/>
      <c r="K39" s="19"/>
    </row>
    <row r="40" spans="1:10" ht="12.75">
      <c r="A40" s="2" t="s">
        <v>125</v>
      </c>
      <c r="D40" s="21"/>
      <c r="E40" s="42"/>
      <c r="F40" s="43"/>
      <c r="G40" s="40"/>
      <c r="H40" s="40"/>
      <c r="I40" s="23"/>
      <c r="J40" s="9"/>
    </row>
    <row r="41" spans="1:11" ht="12.75">
      <c r="A41" s="2" t="s">
        <v>62</v>
      </c>
      <c r="D41" s="21">
        <v>0</v>
      </c>
      <c r="E41" s="42">
        <v>0</v>
      </c>
      <c r="F41" s="43">
        <v>0</v>
      </c>
      <c r="G41" s="40">
        <v>0</v>
      </c>
      <c r="H41" s="40">
        <v>-484</v>
      </c>
      <c r="I41" s="23">
        <f>SUM(D41:H41)</f>
        <v>-484</v>
      </c>
      <c r="J41" s="81">
        <v>16</v>
      </c>
      <c r="K41" s="19">
        <f>+J41+I41</f>
        <v>-468</v>
      </c>
    </row>
    <row r="42" spans="4:11" ht="12.75">
      <c r="D42" s="21"/>
      <c r="E42" s="42"/>
      <c r="F42" s="43"/>
      <c r="G42" s="40"/>
      <c r="H42" s="40"/>
      <c r="I42" s="23"/>
      <c r="J42" s="81"/>
      <c r="K42" s="19"/>
    </row>
    <row r="43" spans="1:11" ht="12" customHeight="1">
      <c r="A43" s="2" t="s">
        <v>59</v>
      </c>
      <c r="D43" s="21">
        <v>0</v>
      </c>
      <c r="E43" s="42">
        <v>0</v>
      </c>
      <c r="F43" s="43">
        <v>0</v>
      </c>
      <c r="G43" s="40">
        <v>0</v>
      </c>
      <c r="H43" s="40">
        <v>-3108</v>
      </c>
      <c r="I43" s="23">
        <f>SUM(D43:H43)</f>
        <v>-3108</v>
      </c>
      <c r="J43" s="81">
        <v>0</v>
      </c>
      <c r="K43" s="19">
        <f>+J43+I43</f>
        <v>-3108</v>
      </c>
    </row>
    <row r="44" spans="4:9" ht="12.75">
      <c r="D44" s="40"/>
      <c r="E44" s="40"/>
      <c r="F44" s="40"/>
      <c r="G44" s="40"/>
      <c r="H44" s="40"/>
      <c r="I44" s="23"/>
    </row>
    <row r="45" spans="1:11" ht="13.5" thickBot="1">
      <c r="A45" s="2" t="s">
        <v>119</v>
      </c>
      <c r="D45" s="22">
        <f>SUM(D38:D44)</f>
        <v>44405</v>
      </c>
      <c r="E45" s="22">
        <f aca="true" t="shared" si="2" ref="E45:K45">SUM(E38:E44)</f>
        <v>654</v>
      </c>
      <c r="F45" s="22">
        <f t="shared" si="2"/>
        <v>967</v>
      </c>
      <c r="G45" s="22">
        <f t="shared" si="2"/>
        <v>352</v>
      </c>
      <c r="H45" s="22">
        <f t="shared" si="2"/>
        <v>31311</v>
      </c>
      <c r="I45" s="22">
        <f t="shared" si="2"/>
        <v>77689</v>
      </c>
      <c r="J45" s="22">
        <f t="shared" si="2"/>
        <v>1671</v>
      </c>
      <c r="K45" s="22">
        <f t="shared" si="2"/>
        <v>79360</v>
      </c>
    </row>
    <row r="46" spans="4:9" ht="13.5" thickTop="1">
      <c r="D46" s="44"/>
      <c r="E46" s="44"/>
      <c r="F46" s="45"/>
      <c r="G46" s="44"/>
      <c r="H46" s="44"/>
      <c r="I46" s="12"/>
    </row>
    <row r="47" spans="1:9" ht="12.75">
      <c r="A47" s="6"/>
      <c r="B47" s="6"/>
      <c r="C47" s="6"/>
      <c r="D47" s="46"/>
      <c r="E47" s="46"/>
      <c r="F47" s="46"/>
      <c r="G47" s="46"/>
      <c r="H47" s="15"/>
      <c r="I47" s="15"/>
    </row>
    <row r="48" spans="1:11" ht="12.75">
      <c r="A48" s="104" t="s">
        <v>127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4:9" ht="12.75">
      <c r="D50" s="10"/>
      <c r="E50" s="10"/>
      <c r="F50" s="10"/>
      <c r="G50" s="10"/>
      <c r="H50" s="10"/>
      <c r="I50" s="10"/>
    </row>
    <row r="51" spans="4:9" ht="12.75">
      <c r="D51" s="10"/>
      <c r="E51" s="10"/>
      <c r="F51" s="10"/>
      <c r="G51" s="10"/>
      <c r="H51" s="10"/>
      <c r="I51" s="10"/>
    </row>
  </sheetData>
  <mergeCells count="8">
    <mergeCell ref="A48:K49"/>
    <mergeCell ref="A1:K1"/>
    <mergeCell ref="A2:K2"/>
    <mergeCell ref="E9:G9"/>
    <mergeCell ref="D8:I8"/>
    <mergeCell ref="A4:K4"/>
    <mergeCell ref="A5:K5"/>
    <mergeCell ref="A6:K6"/>
  </mergeCells>
  <printOptions horizontalCentered="1"/>
  <pageMargins left="0.5" right="0.2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:I1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06" t="s">
        <v>13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7" t="s">
        <v>14</v>
      </c>
      <c r="B2" s="107"/>
      <c r="C2" s="107"/>
      <c r="D2" s="107"/>
      <c r="E2" s="107"/>
      <c r="F2" s="107"/>
      <c r="G2" s="107"/>
      <c r="H2" s="107"/>
      <c r="I2" s="107"/>
    </row>
    <row r="3" ht="9.75" customHeight="1"/>
    <row r="4" spans="1:9" ht="12.75">
      <c r="A4" s="108" t="s">
        <v>29</v>
      </c>
      <c r="B4" s="108"/>
      <c r="C4" s="108"/>
      <c r="D4" s="108"/>
      <c r="E4" s="108"/>
      <c r="F4" s="108"/>
      <c r="G4" s="108"/>
      <c r="H4" s="108"/>
      <c r="I4" s="108"/>
    </row>
    <row r="5" spans="1:9" ht="12.75">
      <c r="A5" s="108" t="s">
        <v>120</v>
      </c>
      <c r="B5" s="108"/>
      <c r="C5" s="108"/>
      <c r="D5" s="108"/>
      <c r="E5" s="108"/>
      <c r="F5" s="108"/>
      <c r="G5" s="108"/>
      <c r="H5" s="108"/>
      <c r="I5" s="108"/>
    </row>
    <row r="6" spans="1:9" ht="12.75">
      <c r="A6" s="109" t="s">
        <v>35</v>
      </c>
      <c r="B6" s="109"/>
      <c r="C6" s="109"/>
      <c r="D6" s="109"/>
      <c r="E6" s="109"/>
      <c r="F6" s="109"/>
      <c r="G6" s="109"/>
      <c r="H6" s="109"/>
      <c r="I6" s="109"/>
    </row>
    <row r="8" spans="7:9" ht="12.75">
      <c r="G8" s="4" t="s">
        <v>121</v>
      </c>
      <c r="I8" s="4" t="s">
        <v>121</v>
      </c>
    </row>
    <row r="9" spans="7:9" ht="12.75">
      <c r="G9" s="13" t="s">
        <v>122</v>
      </c>
      <c r="I9" s="13" t="s">
        <v>123</v>
      </c>
    </row>
    <row r="10" spans="7:9" ht="12.75">
      <c r="G10" s="4" t="s">
        <v>16</v>
      </c>
      <c r="H10" s="14"/>
      <c r="I10" s="4" t="s">
        <v>16</v>
      </c>
    </row>
    <row r="11" spans="1:9" ht="12.75">
      <c r="A11" s="1" t="s">
        <v>38</v>
      </c>
      <c r="G11" s="16"/>
      <c r="H11" s="17"/>
      <c r="I11" s="11"/>
    </row>
    <row r="12" spans="1:9" ht="12.75">
      <c r="A12" s="2" t="s">
        <v>105</v>
      </c>
      <c r="G12" s="18">
        <v>-19</v>
      </c>
      <c r="H12" s="17"/>
      <c r="I12" s="11">
        <v>3614</v>
      </c>
    </row>
    <row r="13" spans="7:9" ht="12.75">
      <c r="G13" s="18"/>
      <c r="H13" s="19"/>
      <c r="I13" s="11"/>
    </row>
    <row r="14" spans="1:9" ht="12.75">
      <c r="A14" s="2" t="s">
        <v>57</v>
      </c>
      <c r="G14" s="18"/>
      <c r="H14" s="19"/>
      <c r="I14" s="11"/>
    </row>
    <row r="15" spans="1:9" ht="12.75">
      <c r="A15" s="2" t="s">
        <v>46</v>
      </c>
      <c r="B15" s="3"/>
      <c r="G15" s="18">
        <v>1051</v>
      </c>
      <c r="H15" s="19"/>
      <c r="I15" s="11">
        <v>1663</v>
      </c>
    </row>
    <row r="16" spans="1:9" ht="12.75">
      <c r="A16" s="2" t="s">
        <v>47</v>
      </c>
      <c r="B16" s="3"/>
      <c r="G16" s="20">
        <v>-53</v>
      </c>
      <c r="H16" s="11"/>
      <c r="I16" s="11">
        <v>-482</v>
      </c>
    </row>
    <row r="17" spans="1:9" ht="12.75">
      <c r="A17" s="2" t="s">
        <v>64</v>
      </c>
      <c r="B17" s="3"/>
      <c r="G17" s="20">
        <v>-19</v>
      </c>
      <c r="H17" s="11"/>
      <c r="I17" s="11">
        <v>0</v>
      </c>
    </row>
    <row r="18" spans="1:9" ht="12.75">
      <c r="A18" s="2" t="s">
        <v>48</v>
      </c>
      <c r="G18" s="20">
        <v>-554</v>
      </c>
      <c r="H18" s="11"/>
      <c r="I18" s="20">
        <v>-603</v>
      </c>
    </row>
    <row r="19" spans="1:9" ht="12.75">
      <c r="A19" s="2" t="s">
        <v>108</v>
      </c>
      <c r="G19" s="20">
        <v>-22</v>
      </c>
      <c r="H19" s="11"/>
      <c r="I19" s="20">
        <v>-287</v>
      </c>
    </row>
    <row r="20" spans="1:9" ht="12.75">
      <c r="A20" s="2" t="s">
        <v>112</v>
      </c>
      <c r="G20" s="20">
        <v>266</v>
      </c>
      <c r="H20" s="11"/>
      <c r="I20" s="20">
        <v>0</v>
      </c>
    </row>
    <row r="21" spans="2:9" ht="4.5" customHeight="1">
      <c r="B21" s="3"/>
      <c r="G21" s="48"/>
      <c r="H21" s="11"/>
      <c r="I21" s="48"/>
    </row>
    <row r="22" spans="2:9" ht="4.5" customHeight="1">
      <c r="B22" s="3"/>
      <c r="G22" s="20"/>
      <c r="H22" s="11"/>
      <c r="I22" s="20"/>
    </row>
    <row r="23" spans="1:9" ht="12.75">
      <c r="A23" s="2" t="s">
        <v>111</v>
      </c>
      <c r="B23" s="3"/>
      <c r="G23" s="20">
        <f>SUM(G12:G20)</f>
        <v>650</v>
      </c>
      <c r="H23" s="11"/>
      <c r="I23" s="20">
        <f>SUM(I12:I20)</f>
        <v>3905</v>
      </c>
    </row>
    <row r="24" spans="1:9" ht="12.75">
      <c r="A24" s="2" t="s">
        <v>49</v>
      </c>
      <c r="G24" s="20">
        <v>-265</v>
      </c>
      <c r="H24" s="11"/>
      <c r="I24" s="20">
        <v>918</v>
      </c>
    </row>
    <row r="25" spans="1:9" ht="12.75">
      <c r="A25" s="2" t="s">
        <v>3</v>
      </c>
      <c r="G25" s="20">
        <v>5218</v>
      </c>
      <c r="H25" s="11"/>
      <c r="I25" s="20">
        <v>1875</v>
      </c>
    </row>
    <row r="26" spans="1:9" ht="12.75">
      <c r="A26" s="2" t="s">
        <v>50</v>
      </c>
      <c r="G26" s="20">
        <v>1008</v>
      </c>
      <c r="H26" s="11"/>
      <c r="I26" s="20">
        <v>907</v>
      </c>
    </row>
    <row r="27" spans="2:9" ht="4.5" customHeight="1">
      <c r="B27" s="3"/>
      <c r="G27" s="48"/>
      <c r="H27" s="11"/>
      <c r="I27" s="48"/>
    </row>
    <row r="28" spans="2:9" ht="4.5" customHeight="1">
      <c r="B28" s="3"/>
      <c r="G28" s="20"/>
      <c r="H28" s="11"/>
      <c r="I28" s="20"/>
    </row>
    <row r="29" spans="1:9" ht="12.75">
      <c r="A29" s="2" t="s">
        <v>65</v>
      </c>
      <c r="B29" s="3"/>
      <c r="G29" s="20">
        <f>SUM(G23:G26)</f>
        <v>6611</v>
      </c>
      <c r="H29" s="11"/>
      <c r="I29" s="20">
        <f>SUM(I23:I26)</f>
        <v>7605</v>
      </c>
    </row>
    <row r="30" spans="1:9" ht="12.75">
      <c r="A30" s="2" t="s">
        <v>51</v>
      </c>
      <c r="B30" s="3"/>
      <c r="G30" s="20">
        <v>-718</v>
      </c>
      <c r="H30" s="11"/>
      <c r="I30" s="20">
        <v>-1181</v>
      </c>
    </row>
    <row r="31" spans="1:9" ht="12.75">
      <c r="A31" s="2" t="s">
        <v>52</v>
      </c>
      <c r="B31" s="3"/>
      <c r="G31" s="20">
        <v>0</v>
      </c>
      <c r="H31" s="11"/>
      <c r="I31" s="20">
        <v>316</v>
      </c>
    </row>
    <row r="32" spans="2:9" ht="4.5" customHeight="1">
      <c r="B32" s="3"/>
      <c r="G32" s="48"/>
      <c r="H32" s="11"/>
      <c r="I32" s="48"/>
    </row>
    <row r="33" spans="2:9" ht="4.5" customHeight="1">
      <c r="B33" s="3"/>
      <c r="G33" s="20"/>
      <c r="H33" s="11"/>
      <c r="I33" s="20"/>
    </row>
    <row r="34" spans="1:9" ht="12.75">
      <c r="A34" s="2" t="s">
        <v>66</v>
      </c>
      <c r="B34" s="3"/>
      <c r="G34" s="20">
        <f>SUM(G29:G31)</f>
        <v>5893</v>
      </c>
      <c r="H34" s="11"/>
      <c r="I34" s="20">
        <f>SUM(I29:I31)</f>
        <v>6740</v>
      </c>
    </row>
    <row r="35" spans="2:9" ht="4.5" customHeight="1">
      <c r="B35" s="3"/>
      <c r="G35" s="48"/>
      <c r="H35" s="11"/>
      <c r="I35" s="48"/>
    </row>
    <row r="36" spans="7:9" ht="12.75">
      <c r="G36" s="20"/>
      <c r="H36" s="11"/>
      <c r="I36" s="20"/>
    </row>
    <row r="37" spans="1:9" ht="12.75">
      <c r="A37" s="1" t="s">
        <v>43</v>
      </c>
      <c r="G37" s="20"/>
      <c r="H37" s="11"/>
      <c r="I37" s="20"/>
    </row>
    <row r="38" spans="1:9" ht="12.75">
      <c r="A38" s="2" t="s">
        <v>132</v>
      </c>
      <c r="G38" s="20">
        <v>-31009</v>
      </c>
      <c r="H38" s="11"/>
      <c r="I38" s="20">
        <v>0</v>
      </c>
    </row>
    <row r="39" spans="1:9" ht="12.75">
      <c r="A39" s="2" t="s">
        <v>39</v>
      </c>
      <c r="B39" s="3"/>
      <c r="G39" s="20">
        <v>554</v>
      </c>
      <c r="H39" s="11"/>
      <c r="I39" s="20">
        <v>603</v>
      </c>
    </row>
    <row r="40" spans="1:9" ht="12.75">
      <c r="A40" s="2" t="s">
        <v>54</v>
      </c>
      <c r="B40" s="3"/>
      <c r="G40" s="20">
        <v>-676</v>
      </c>
      <c r="H40" s="11"/>
      <c r="I40" s="20">
        <v>-1092</v>
      </c>
    </row>
    <row r="41" spans="1:9" ht="12.75">
      <c r="A41" s="2" t="s">
        <v>53</v>
      </c>
      <c r="B41" s="3"/>
      <c r="G41" s="20">
        <v>387</v>
      </c>
      <c r="H41" s="11"/>
      <c r="I41" s="20">
        <v>499</v>
      </c>
    </row>
    <row r="42" spans="2:9" ht="4.5" customHeight="1">
      <c r="B42" s="3"/>
      <c r="G42" s="48"/>
      <c r="H42" s="11"/>
      <c r="I42" s="48"/>
    </row>
    <row r="43" spans="2:9" ht="4.5" customHeight="1">
      <c r="B43" s="3"/>
      <c r="G43" s="20"/>
      <c r="H43" s="11"/>
      <c r="I43" s="20"/>
    </row>
    <row r="44" spans="1:9" ht="12.75">
      <c r="A44" s="2" t="s">
        <v>133</v>
      </c>
      <c r="G44" s="20">
        <f>SUM(G38:G43)</f>
        <v>-30744</v>
      </c>
      <c r="H44" s="11"/>
      <c r="I44" s="20">
        <f>SUM(I38:I43)</f>
        <v>10</v>
      </c>
    </row>
    <row r="45" spans="2:9" ht="4.5" customHeight="1">
      <c r="B45" s="3"/>
      <c r="G45" s="48"/>
      <c r="H45" s="11"/>
      <c r="I45" s="48"/>
    </row>
    <row r="46" spans="7:9" ht="12.75">
      <c r="G46" s="20"/>
      <c r="H46" s="11"/>
      <c r="I46" s="20"/>
    </row>
    <row r="47" spans="1:9" ht="12.75">
      <c r="A47" s="1" t="s">
        <v>44</v>
      </c>
      <c r="G47" s="20"/>
      <c r="H47" s="11"/>
      <c r="I47" s="20"/>
    </row>
    <row r="48" spans="1:9" ht="12.75">
      <c r="A48" s="2" t="s">
        <v>59</v>
      </c>
      <c r="G48" s="20">
        <v>-3108</v>
      </c>
      <c r="H48" s="11"/>
      <c r="I48" s="20">
        <v>-3552</v>
      </c>
    </row>
    <row r="49" spans="2:9" ht="4.5" customHeight="1">
      <c r="B49" s="3"/>
      <c r="G49" s="48"/>
      <c r="H49" s="11"/>
      <c r="I49" s="48"/>
    </row>
    <row r="50" spans="2:9" ht="4.5" customHeight="1">
      <c r="B50" s="3"/>
      <c r="G50" s="20"/>
      <c r="H50" s="11"/>
      <c r="I50" s="20"/>
    </row>
    <row r="51" spans="1:9" ht="12.75" customHeight="1">
      <c r="A51" s="2" t="s">
        <v>40</v>
      </c>
      <c r="G51" s="20">
        <f>+G48</f>
        <v>-3108</v>
      </c>
      <c r="H51" s="11"/>
      <c r="I51" s="20">
        <f>+I48</f>
        <v>-3552</v>
      </c>
    </row>
    <row r="52" spans="2:9" ht="4.5" customHeight="1">
      <c r="B52" s="3"/>
      <c r="G52" s="48"/>
      <c r="H52" s="11"/>
      <c r="I52" s="48"/>
    </row>
    <row r="53" spans="7:9" ht="12.75">
      <c r="G53" s="20"/>
      <c r="H53" s="11"/>
      <c r="I53" s="20"/>
    </row>
    <row r="54" spans="1:9" ht="12.75">
      <c r="A54" s="1" t="s">
        <v>134</v>
      </c>
      <c r="G54" s="20"/>
      <c r="H54" s="11"/>
      <c r="I54" s="21"/>
    </row>
    <row r="55" spans="1:9" ht="12.75">
      <c r="A55" s="1" t="s">
        <v>55</v>
      </c>
      <c r="G55" s="20">
        <f>+G44+G34+G51</f>
        <v>-27959</v>
      </c>
      <c r="H55" s="11"/>
      <c r="I55" s="20">
        <v>3198</v>
      </c>
    </row>
    <row r="56" spans="1:9" ht="12.75">
      <c r="A56" s="1" t="s">
        <v>61</v>
      </c>
      <c r="G56" s="20"/>
      <c r="H56" s="11"/>
      <c r="I56" s="21"/>
    </row>
    <row r="57" spans="1:9" ht="12.75">
      <c r="A57" s="1" t="s">
        <v>60</v>
      </c>
      <c r="G57" s="49">
        <v>35054</v>
      </c>
      <c r="H57" s="6"/>
      <c r="I57" s="50">
        <v>31670</v>
      </c>
    </row>
    <row r="58" spans="1:9" ht="12.75">
      <c r="A58" s="1" t="s">
        <v>56</v>
      </c>
      <c r="G58" s="47"/>
      <c r="H58" s="6"/>
      <c r="I58" s="10"/>
    </row>
    <row r="59" spans="1:9" ht="12.75">
      <c r="A59" s="1" t="s">
        <v>60</v>
      </c>
      <c r="G59" s="47">
        <f>SUM(G55:G57)</f>
        <v>7095</v>
      </c>
      <c r="H59" s="6"/>
      <c r="I59" s="10">
        <f>SUM(I55:I57)</f>
        <v>34868</v>
      </c>
    </row>
    <row r="60" spans="2:9" ht="4.5" customHeight="1" thickBot="1">
      <c r="B60" s="3"/>
      <c r="G60" s="87"/>
      <c r="H60" s="11"/>
      <c r="I60" s="87"/>
    </row>
    <row r="61" spans="2:9" ht="13.5" thickTop="1">
      <c r="B61" s="3"/>
      <c r="G61" s="20"/>
      <c r="H61" s="11"/>
      <c r="I61" s="20"/>
    </row>
    <row r="62" spans="7:9" ht="12.75">
      <c r="G62" s="47"/>
      <c r="H62" s="6"/>
      <c r="I62" s="10"/>
    </row>
    <row r="63" spans="1:9" ht="12.75">
      <c r="A63" s="104" t="s">
        <v>130</v>
      </c>
      <c r="B63" s="105"/>
      <c r="C63" s="105"/>
      <c r="D63" s="105"/>
      <c r="E63" s="105"/>
      <c r="F63" s="105"/>
      <c r="G63" s="105"/>
      <c r="H63" s="105"/>
      <c r="I63" s="105"/>
    </row>
    <row r="64" spans="1:9" ht="12.75">
      <c r="A64" s="105"/>
      <c r="B64" s="105"/>
      <c r="C64" s="105"/>
      <c r="D64" s="105"/>
      <c r="E64" s="105"/>
      <c r="F64" s="105"/>
      <c r="G64" s="105"/>
      <c r="H64" s="105"/>
      <c r="I64" s="105"/>
    </row>
  </sheetData>
  <mergeCells count="6">
    <mergeCell ref="A63:I64"/>
    <mergeCell ref="A5:I5"/>
    <mergeCell ref="A6:I6"/>
    <mergeCell ref="A1:I1"/>
    <mergeCell ref="A2:I2"/>
    <mergeCell ref="A4:I4"/>
  </mergeCells>
  <printOptions horizontalCentered="1"/>
  <pageMargins left="0.5" right="0.25" top="0.66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YKW</cp:lastModifiedBy>
  <cp:lastPrinted>2007-06-26T04:13:05Z</cp:lastPrinted>
  <dcterms:created xsi:type="dcterms:W3CDTF">2005-04-05T09:22:45Z</dcterms:created>
  <dcterms:modified xsi:type="dcterms:W3CDTF">2007-06-26T04:19:41Z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